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M.DudzikGiannone\Downloads\"/>
    </mc:Choice>
  </mc:AlternateContent>
  <xr:revisionPtr revIDLastSave="0" documentId="8_{DBC836A9-D874-4BDB-8FC4-7DB13A11B623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Introduction" sheetId="1" r:id="rId1"/>
    <sheet name="Timeline &amp; Checklist" sheetId="2" r:id="rId2"/>
    <sheet name="Ingredient List" sheetId="3" r:id="rId3"/>
    <sheet name="Recipe Costing" sheetId="4" r:id="rId4"/>
    <sheet name="Allergen Matrix" sheetId="5" r:id="rId5"/>
    <sheet name="Staffing Planner" sheetId="6" r:id="rId6"/>
    <sheet name="KPI Dashboard" sheetId="7" r:id="rId7"/>
    <sheet name="Learn Mor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7" l="1"/>
  <c r="B3" i="7"/>
  <c r="B4" i="7" s="1"/>
  <c r="B2" i="7"/>
  <c r="H2" i="6"/>
  <c r="I2" i="6" s="1"/>
  <c r="I2" i="4"/>
  <c r="G2" i="4"/>
  <c r="F2" i="4"/>
  <c r="B5" i="7" l="1"/>
  <c r="B6" i="7" s="1"/>
</calcChain>
</file>

<file path=xl/sharedStrings.xml><?xml version="1.0" encoding="utf-8"?>
<sst xmlns="http://schemas.openxmlformats.org/spreadsheetml/2006/main" count="123" uniqueCount="105">
  <si>
    <t xml:space="preserve">Christmas Menu Planner </t>
  </si>
  <si>
    <t>This workbook is your 12-week roadmap to a profitable, stress-free Christmas 2025. Jump to any tab below to start costing dishes, checking allergens or building rotas, and let the live dashboard track your progress.</t>
  </si>
  <si>
    <t>How to use this workbook</t>
  </si>
  <si>
    <t>Sheet</t>
  </si>
  <si>
    <t>Purpose / What you’ll do here</t>
  </si>
  <si>
    <t>Timeline &amp; Checklist</t>
  </si>
  <si>
    <t>Tick off every prep task from 12 weeks out to Christmas week</t>
  </si>
  <si>
    <t>Ingredient List</t>
  </si>
  <si>
    <t>Store supplier details, prices and lead‑times – links to recipe costs</t>
  </si>
  <si>
    <t>Recipe Costing</t>
  </si>
  <si>
    <t>Calculate dish GP automatically and flag anything below target</t>
  </si>
  <si>
    <t>Allergen Matrix</t>
  </si>
  <si>
    <t>One‑glance visibility of the 14 UK allergens for every menu item</t>
  </si>
  <si>
    <t>Staffing Planner</t>
  </si>
  <si>
    <t>Budget wage hours 8 weeks ahead, see labour % of forecast sales</t>
  </si>
  <si>
    <t>KPI Dashboard</t>
  </si>
  <si>
    <t>Live roll‑up of food cost, GP %, wage bill and tasks overdue</t>
  </si>
  <si>
    <t>Learn More</t>
  </si>
  <si>
    <t>Links to deeper Access resources and product demos</t>
  </si>
  <si>
    <t>Task</t>
  </si>
  <si>
    <t>Week -12</t>
  </si>
  <si>
    <t>Week -11</t>
  </si>
  <si>
    <t>Week -10</t>
  </si>
  <si>
    <t>Week -9</t>
  </si>
  <si>
    <t>Week -8</t>
  </si>
  <si>
    <t>Week -7</t>
  </si>
  <si>
    <t>Week -6</t>
  </si>
  <si>
    <t>Week -5</t>
  </si>
  <si>
    <t>Week -4</t>
  </si>
  <si>
    <t>Week -3</t>
  </si>
  <si>
    <t>Week -2</t>
  </si>
  <si>
    <t>Week -1</t>
  </si>
  <si>
    <t>Completed (y/n)</t>
  </si>
  <si>
    <t>Owner/Notes</t>
  </si>
  <si>
    <t>Conceptualisation</t>
  </si>
  <si>
    <t>Market research</t>
  </si>
  <si>
    <t>Budget allocation</t>
  </si>
  <si>
    <t>Menu development</t>
  </si>
  <si>
    <t>Costing</t>
  </si>
  <si>
    <t>Supplier negotiations</t>
  </si>
  <si>
    <t>Menu refinement</t>
  </si>
  <si>
    <t>Allergen &amp; nutritional info</t>
  </si>
  <si>
    <t>Staff training</t>
  </si>
  <si>
    <t>Final menu approval</t>
  </si>
  <si>
    <t>Procurement planning</t>
  </si>
  <si>
    <t>Kitchen preparation</t>
  </si>
  <si>
    <t>Menu implementation</t>
  </si>
  <si>
    <t>Cost control</t>
  </si>
  <si>
    <t>Staff scheduling</t>
  </si>
  <si>
    <t>SKU</t>
  </si>
  <si>
    <t>Description</t>
  </si>
  <si>
    <t>Supplier</t>
  </si>
  <si>
    <t>Pack size</t>
  </si>
  <si>
    <t>Unit cost (£)</t>
  </si>
  <si>
    <t>Lead time (days)</t>
  </si>
  <si>
    <t>Last quoted date</t>
  </si>
  <si>
    <t>Dish ID</t>
  </si>
  <si>
    <t>Dish name</t>
  </si>
  <si>
    <t>Portion size</t>
  </si>
  <si>
    <t>Ingredient cost (£)</t>
  </si>
  <si>
    <t>Selling price (£)</t>
  </si>
  <si>
    <t>Gross profit (£)</t>
  </si>
  <si>
    <t>GP %</t>
  </si>
  <si>
    <t>Target GP %</t>
  </si>
  <si>
    <t>Flag</t>
  </si>
  <si>
    <t>Example Turkey Dinner</t>
  </si>
  <si>
    <t>Celery</t>
  </si>
  <si>
    <t>Cereals (gluten)</t>
  </si>
  <si>
    <t>Crustaceans</t>
  </si>
  <si>
    <t>Eggs</t>
  </si>
  <si>
    <t>Fish</t>
  </si>
  <si>
    <t>Lupin</t>
  </si>
  <si>
    <t>Milk</t>
  </si>
  <si>
    <t>Molluscs</t>
  </si>
  <si>
    <t>Mustard</t>
  </si>
  <si>
    <t>Nuts</t>
  </si>
  <si>
    <t>Peanuts</t>
  </si>
  <si>
    <t>Sesame</t>
  </si>
  <si>
    <t>Soya</t>
  </si>
  <si>
    <t>Sulphur dioxide</t>
  </si>
  <si>
    <t>No</t>
  </si>
  <si>
    <t>Week commencing</t>
  </si>
  <si>
    <t>Forecast sales (£)</t>
  </si>
  <si>
    <t>FOH hours</t>
  </si>
  <si>
    <t>BOH hours</t>
  </si>
  <si>
    <t>Bar hours</t>
  </si>
  <si>
    <t>KP hours</t>
  </si>
  <si>
    <t>Average wage (£/hr)</t>
  </si>
  <si>
    <t>Total wage cost (£)</t>
  </si>
  <si>
    <t>Labour %</t>
  </si>
  <si>
    <t>2025-10-27</t>
  </si>
  <si>
    <t>Metric</t>
  </si>
  <si>
    <t>Value</t>
  </si>
  <si>
    <t>Target/Comment</t>
  </si>
  <si>
    <t>Total ingredient cost (£)</t>
  </si>
  <si>
    <t>Total sales (£)</t>
  </si>
  <si>
    <t>Average GP %</t>
  </si>
  <si>
    <t>Aim ≥70 %</t>
  </si>
  <si>
    <t>Aim ≤30 %</t>
  </si>
  <si>
    <t>Completed tasks (#)</t>
  </si>
  <si>
    <t>Explore more festive resources &amp; software demos</t>
  </si>
  <si>
    <t>Access Hospitality Christmas Hub</t>
  </si>
  <si>
    <t>https://www.theaccessgroup.com/christmas-hub</t>
  </si>
  <si>
    <t>Talk to an expert</t>
  </si>
  <si>
    <t>hospitality@theaccessgroup.com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</si>
</sst>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name val="Calibri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BF9"/>
        <bgColor rgb="FFCDEBF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0" borderId="0" xfId="0" applyFont="1"/>
    <xf numFmtId="0" fontId="5" fillId="0" borderId="0" xfId="1"/>
    <xf numFmtId="0" fontId="3" fillId="0" borderId="0" xfId="0" applyFont="1"/>
    <xf numFmtId="0" fontId="6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2609846</xdr:colOff>
      <xdr:row>0</xdr:row>
      <xdr:rowOff>1247775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550CB3-836F-BBA5-2482-57492991B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4"/>
          <a:ext cx="4991096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hospitality@theaccess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pane ySplit="5" topLeftCell="A6" activePane="bottomLeft" state="frozen"/>
      <selection pane="bottomLeft" activeCell="B12" sqref="B12"/>
    </sheetView>
  </sheetViews>
  <sheetFormatPr defaultRowHeight="15"/>
  <cols>
    <col min="1" max="1" width="35.7109375" customWidth="1"/>
    <col min="2" max="2" width="80" customWidth="1"/>
  </cols>
  <sheetData>
    <row r="1" spans="1:2" ht="99" customHeight="1"/>
    <row r="2" spans="1:2" ht="29.25" customHeight="1">
      <c r="A2" s="4" t="s">
        <v>0</v>
      </c>
    </row>
    <row r="3" spans="1:2" ht="43.5" customHeight="1">
      <c r="A3" s="7" t="s">
        <v>1</v>
      </c>
      <c r="B3" s="7"/>
    </row>
    <row r="4" spans="1:2">
      <c r="A4" s="6" t="s">
        <v>2</v>
      </c>
    </row>
    <row r="5" spans="1:2">
      <c r="A5" s="2" t="s">
        <v>3</v>
      </c>
      <c r="B5" s="2" t="s">
        <v>4</v>
      </c>
    </row>
    <row r="6" spans="1:2">
      <c r="A6" s="5" t="s">
        <v>5</v>
      </c>
      <c r="B6" t="s">
        <v>6</v>
      </c>
    </row>
    <row r="7" spans="1:2">
      <c r="A7" s="5" t="s">
        <v>7</v>
      </c>
      <c r="B7" t="s">
        <v>8</v>
      </c>
    </row>
    <row r="8" spans="1:2">
      <c r="A8" s="5" t="s">
        <v>9</v>
      </c>
      <c r="B8" t="s">
        <v>10</v>
      </c>
    </row>
    <row r="9" spans="1:2">
      <c r="A9" s="5" t="s">
        <v>11</v>
      </c>
      <c r="B9" t="s">
        <v>12</v>
      </c>
    </row>
    <row r="10" spans="1:2">
      <c r="A10" s="5" t="s">
        <v>13</v>
      </c>
      <c r="B10" t="s">
        <v>14</v>
      </c>
    </row>
    <row r="11" spans="1:2">
      <c r="A11" s="5" t="s">
        <v>15</v>
      </c>
      <c r="B11" t="s">
        <v>16</v>
      </c>
    </row>
    <row r="12" spans="1:2">
      <c r="A12" s="5" t="s">
        <v>17</v>
      </c>
      <c r="B12" t="s">
        <v>18</v>
      </c>
    </row>
  </sheetData>
  <mergeCells count="1">
    <mergeCell ref="A3:B3"/>
  </mergeCells>
  <hyperlinks>
    <hyperlink ref="A6" location="'Timeline &amp; Checklist'!A1" display="Timeline &amp; Checklist" xr:uid="{6B3E5786-A360-4309-9A91-E5EA0476C032}"/>
    <hyperlink ref="A7" location="'Ingredient List'!A1" display="Ingredient List" xr:uid="{AAA1E0DB-B2E5-4042-A8E7-44C492220402}"/>
    <hyperlink ref="A8" location="'Recipe Costing'!A1" display="Recipe Costing" xr:uid="{5955B20B-8BB4-4574-9FFB-27C405947894}"/>
    <hyperlink ref="A9" location="'Allergen Matrix'!A1" display="Allergen Matrix" xr:uid="{6D478EBE-DFEA-44E5-ABA9-0491002E2EF2}"/>
    <hyperlink ref="A10" location="'Staffing Planner'!A1" display="Staffing Planner" xr:uid="{ADDF6E2A-5F66-47D5-BF0B-92EF502E6D07}"/>
    <hyperlink ref="A11" location="'KPI Dashboard'!A1" display="KPI Dashboard" xr:uid="{9B06D082-7612-441D-AB63-EF1E24C54927}"/>
    <hyperlink ref="A12" location="'Learn More'!A1" display="Learn More" xr:uid="{FDEE3EE1-5FAA-4B16-8E7E-4B15F4559A0C}"/>
  </hyperlink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pane xSplit="1" ySplit="1" topLeftCell="B2" activePane="bottomRight" state="frozen"/>
      <selection pane="bottomRight" activeCell="B2" sqref="B2"/>
      <selection pane="bottomLeft"/>
      <selection pane="topRight"/>
    </sheetView>
  </sheetViews>
  <sheetFormatPr defaultRowHeight="15"/>
  <cols>
    <col min="1" max="1" width="28" customWidth="1"/>
  </cols>
  <sheetData>
    <row r="1" spans="1:15">
      <c r="A1" s="3" t="s">
        <v>19</v>
      </c>
      <c r="B1" s="3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3" t="s">
        <v>26</v>
      </c>
      <c r="I1" s="3" t="s">
        <v>27</v>
      </c>
      <c r="J1" s="3" t="s">
        <v>28</v>
      </c>
      <c r="K1" s="3" t="s">
        <v>29</v>
      </c>
      <c r="L1" s="3" t="s">
        <v>30</v>
      </c>
      <c r="M1" s="3" t="s">
        <v>31</v>
      </c>
      <c r="N1" s="3" t="s">
        <v>32</v>
      </c>
      <c r="O1" s="3" t="s">
        <v>33</v>
      </c>
    </row>
    <row r="2" spans="1:15">
      <c r="A2" t="s">
        <v>34</v>
      </c>
    </row>
    <row r="3" spans="1:15">
      <c r="A3" t="s">
        <v>35</v>
      </c>
    </row>
    <row r="4" spans="1:15">
      <c r="A4" t="s">
        <v>36</v>
      </c>
    </row>
    <row r="5" spans="1:15">
      <c r="A5" t="s">
        <v>37</v>
      </c>
    </row>
    <row r="6" spans="1:15">
      <c r="A6" t="s">
        <v>38</v>
      </c>
    </row>
    <row r="7" spans="1:15">
      <c r="A7" t="s">
        <v>39</v>
      </c>
    </row>
    <row r="8" spans="1:15">
      <c r="A8" t="s">
        <v>40</v>
      </c>
    </row>
    <row r="9" spans="1:15">
      <c r="A9" t="s">
        <v>41</v>
      </c>
    </row>
    <row r="10" spans="1:15">
      <c r="A10" t="s">
        <v>42</v>
      </c>
    </row>
    <row r="11" spans="1:15">
      <c r="A11" t="s">
        <v>43</v>
      </c>
    </row>
    <row r="12" spans="1:15">
      <c r="A12" t="s">
        <v>44</v>
      </c>
    </row>
    <row r="13" spans="1:15">
      <c r="A13" t="s">
        <v>45</v>
      </c>
    </row>
    <row r="14" spans="1:15">
      <c r="A14" t="s">
        <v>46</v>
      </c>
    </row>
    <row r="15" spans="1:15">
      <c r="A15" t="s">
        <v>47</v>
      </c>
    </row>
    <row r="16" spans="1:15">
      <c r="A16" t="s">
        <v>48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3" customWidth="1"/>
    <col min="2" max="2" width="15.5703125" customWidth="1"/>
    <col min="3" max="3" width="14.7109375" customWidth="1"/>
    <col min="4" max="7" width="15" customWidth="1"/>
  </cols>
  <sheetData>
    <row r="1" spans="1:7">
      <c r="A1" s="3" t="s">
        <v>49</v>
      </c>
      <c r="B1" s="3" t="s">
        <v>50</v>
      </c>
      <c r="C1" s="3" t="s">
        <v>51</v>
      </c>
      <c r="D1" s="3" t="s">
        <v>52</v>
      </c>
      <c r="E1" s="3" t="s">
        <v>53</v>
      </c>
      <c r="F1" s="3" t="s">
        <v>54</v>
      </c>
      <c r="G1" s="3" t="s">
        <v>55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"/>
  <sheetViews>
    <sheetView workbookViewId="0">
      <pane ySplit="1" topLeftCell="A2" activePane="bottomLeft" state="frozen"/>
      <selection pane="bottomLeft" activeCell="H20" sqref="H20"/>
    </sheetView>
  </sheetViews>
  <sheetFormatPr defaultRowHeight="15"/>
  <cols>
    <col min="2" max="2" width="28" customWidth="1"/>
    <col min="3" max="3" width="15.42578125" customWidth="1"/>
    <col min="4" max="4" width="19" customWidth="1"/>
    <col min="5" max="5" width="16.7109375" customWidth="1"/>
    <col min="6" max="6" width="16.42578125" customWidth="1"/>
    <col min="9" max="9" width="13.42578125" customWidth="1"/>
  </cols>
  <sheetData>
    <row r="1" spans="1:9">
      <c r="A1" s="3" t="s">
        <v>56</v>
      </c>
      <c r="B1" s="3" t="s">
        <v>57</v>
      </c>
      <c r="C1" s="3" t="s">
        <v>58</v>
      </c>
      <c r="D1" s="3" t="s">
        <v>59</v>
      </c>
      <c r="E1" s="3" t="s">
        <v>60</v>
      </c>
      <c r="F1" s="3" t="s">
        <v>61</v>
      </c>
      <c r="G1" s="3" t="s">
        <v>62</v>
      </c>
      <c r="H1" s="3" t="s">
        <v>63</v>
      </c>
      <c r="I1" s="3" t="s">
        <v>64</v>
      </c>
    </row>
    <row r="2" spans="1:9">
      <c r="A2">
        <v>1</v>
      </c>
      <c r="B2" t="s">
        <v>65</v>
      </c>
      <c r="C2">
        <v>1</v>
      </c>
      <c r="D2">
        <v>4.5</v>
      </c>
      <c r="E2">
        <v>12.95</v>
      </c>
      <c r="F2">
        <f>E2-D2</f>
        <v>8.4499999999999993</v>
      </c>
      <c r="G2">
        <f>(E2-D2)/E2</f>
        <v>0.65250965250965254</v>
      </c>
      <c r="H2">
        <v>0.7</v>
      </c>
      <c r="I2" t="str">
        <f>IF(G2&lt;$H2,"Below target","OK")</f>
        <v>Below target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2" max="2" width="28" customWidth="1"/>
    <col min="4" max="4" width="15.28515625" customWidth="1"/>
    <col min="5" max="5" width="13.7109375" customWidth="1"/>
    <col min="10" max="10" width="13.28515625" customWidth="1"/>
  </cols>
  <sheetData>
    <row r="1" spans="1:16">
      <c r="A1" s="3" t="s">
        <v>56</v>
      </c>
      <c r="B1" s="3" t="s">
        <v>57</v>
      </c>
      <c r="C1" s="3" t="s">
        <v>66</v>
      </c>
      <c r="D1" s="3" t="s">
        <v>67</v>
      </c>
      <c r="E1" s="3" t="s">
        <v>68</v>
      </c>
      <c r="F1" s="3" t="s">
        <v>69</v>
      </c>
      <c r="G1" s="3" t="s">
        <v>70</v>
      </c>
      <c r="H1" s="3" t="s">
        <v>71</v>
      </c>
      <c r="I1" s="3" t="s">
        <v>72</v>
      </c>
      <c r="J1" s="3" t="s">
        <v>73</v>
      </c>
      <c r="K1" s="3" t="s">
        <v>74</v>
      </c>
      <c r="L1" s="3" t="s">
        <v>75</v>
      </c>
      <c r="M1" s="3" t="s">
        <v>76</v>
      </c>
      <c r="N1" s="3" t="s">
        <v>77</v>
      </c>
      <c r="O1" s="3" t="s">
        <v>78</v>
      </c>
      <c r="P1" s="3" t="s">
        <v>79</v>
      </c>
    </row>
    <row r="2" spans="1:16">
      <c r="A2">
        <v>1</v>
      </c>
      <c r="B2" t="s">
        <v>65</v>
      </c>
      <c r="C2" t="s">
        <v>80</v>
      </c>
      <c r="D2" t="s">
        <v>80</v>
      </c>
      <c r="E2" t="s">
        <v>80</v>
      </c>
      <c r="F2" t="s">
        <v>80</v>
      </c>
      <c r="G2" t="s">
        <v>80</v>
      </c>
      <c r="H2" t="s">
        <v>80</v>
      </c>
      <c r="I2" t="s">
        <v>80</v>
      </c>
      <c r="J2" t="s">
        <v>80</v>
      </c>
      <c r="K2" t="s">
        <v>80</v>
      </c>
      <c r="L2" t="s">
        <v>80</v>
      </c>
      <c r="M2" t="s">
        <v>80</v>
      </c>
      <c r="N2" t="s">
        <v>80</v>
      </c>
      <c r="O2" t="s">
        <v>80</v>
      </c>
      <c r="P2" t="s">
        <v>80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5" customWidth="1"/>
    <col min="2" max="2" width="17.28515625" customWidth="1"/>
    <col min="3" max="3" width="18.85546875" customWidth="1"/>
    <col min="4" max="4" width="18.5703125" customWidth="1"/>
    <col min="5" max="5" width="13" customWidth="1"/>
    <col min="6" max="6" width="12.7109375" customWidth="1"/>
    <col min="7" max="7" width="13.85546875" customWidth="1"/>
    <col min="8" max="8" width="17.5703125" customWidth="1"/>
  </cols>
  <sheetData>
    <row r="1" spans="1:9">
      <c r="A1" s="3" t="s">
        <v>81</v>
      </c>
      <c r="B1" s="3" t="s">
        <v>82</v>
      </c>
      <c r="C1" s="3" t="s">
        <v>83</v>
      </c>
      <c r="D1" s="3" t="s">
        <v>84</v>
      </c>
      <c r="E1" s="3" t="s">
        <v>85</v>
      </c>
      <c r="F1" s="3" t="s">
        <v>86</v>
      </c>
      <c r="G1" s="3" t="s">
        <v>87</v>
      </c>
      <c r="H1" s="3" t="s">
        <v>88</v>
      </c>
      <c r="I1" s="3" t="s">
        <v>89</v>
      </c>
    </row>
    <row r="2" spans="1:9">
      <c r="A2" t="s">
        <v>90</v>
      </c>
      <c r="B2">
        <v>15000</v>
      </c>
      <c r="C2">
        <v>220</v>
      </c>
      <c r="D2">
        <v>130</v>
      </c>
      <c r="E2">
        <v>80</v>
      </c>
      <c r="F2">
        <v>50</v>
      </c>
      <c r="G2">
        <v>12</v>
      </c>
      <c r="H2">
        <f>SUM(C2:F2)*G2</f>
        <v>5760</v>
      </c>
      <c r="I2">
        <f>H2/B2</f>
        <v>0.38400000000000001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32" customWidth="1"/>
  </cols>
  <sheetData>
    <row r="1" spans="1:3">
      <c r="A1" s="3" t="s">
        <v>91</v>
      </c>
      <c r="B1" s="3" t="s">
        <v>92</v>
      </c>
      <c r="C1" s="3" t="s">
        <v>93</v>
      </c>
    </row>
    <row r="2" spans="1:3">
      <c r="A2" t="s">
        <v>94</v>
      </c>
      <c r="B2">
        <f>SUM('Recipe Costing'!D:D)</f>
        <v>4.5</v>
      </c>
    </row>
    <row r="3" spans="1:3">
      <c r="A3" t="s">
        <v>95</v>
      </c>
      <c r="B3">
        <f>SUM('Recipe Costing'!E:E)</f>
        <v>12.95</v>
      </c>
    </row>
    <row r="4" spans="1:3">
      <c r="A4" t="s">
        <v>96</v>
      </c>
      <c r="B4">
        <f>(B3-B2)/B3</f>
        <v>0.65250965250965254</v>
      </c>
      <c r="C4" t="s">
        <v>97</v>
      </c>
    </row>
    <row r="5" spans="1:3">
      <c r="A5" t="s">
        <v>88</v>
      </c>
      <c r="B5">
        <f>SUM('Staffing Planner'!H:H)</f>
        <v>5760</v>
      </c>
    </row>
    <row r="6" spans="1:3">
      <c r="A6" t="s">
        <v>89</v>
      </c>
      <c r="B6">
        <f>B5/'Staffing Planner'!B2</f>
        <v>0.38400000000000001</v>
      </c>
      <c r="C6" t="s">
        <v>98</v>
      </c>
    </row>
    <row r="7" spans="1:3">
      <c r="A7" t="s">
        <v>99</v>
      </c>
      <c r="B7">
        <f>COUNTIF('Timeline &amp; Checklist'!R:R,"y")</f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workbookViewId="0">
      <selection activeCell="B10" sqref="B10"/>
    </sheetView>
  </sheetViews>
  <sheetFormatPr defaultRowHeight="15"/>
  <cols>
    <col min="1" max="1" width="32" customWidth="1"/>
    <col min="2" max="2" width="60" customWidth="1"/>
  </cols>
  <sheetData>
    <row r="1" spans="1:2" ht="18.75">
      <c r="A1" s="1" t="s">
        <v>100</v>
      </c>
    </row>
    <row r="3" spans="1:2">
      <c r="A3" t="s">
        <v>101</v>
      </c>
      <c r="B3" t="s">
        <v>102</v>
      </c>
    </row>
    <row r="4" spans="1:2">
      <c r="A4" t="s">
        <v>103</v>
      </c>
      <c r="B4" s="5" t="s">
        <v>104</v>
      </c>
    </row>
  </sheetData>
  <hyperlinks>
    <hyperlink ref="B4" r:id="rId1" xr:uid="{016FFD81-E227-4EF9-9ADF-9C33748A257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2025-06-16T14:18:33Z</dcterms:created>
  <dcterms:modified xsi:type="dcterms:W3CDTF">2025-08-14T11:34:08Z</dcterms:modified>
  <cp:category/>
  <cp:contentStatus/>
</cp:coreProperties>
</file>